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'BSheet'!$A$1:$F$61</definedName>
    <definedName name="_xlnm.Print_Area" localSheetId="3">'CF'!$A$1:$F$61</definedName>
    <definedName name="_xlnm.Print_Area" localSheetId="2">'Equity'!$A$1:$N$30</definedName>
    <definedName name="_xlnm.Print_Area" localSheetId="0">'Income'!$A$1:$F$53</definedName>
  </definedNames>
  <calcPr fullCalcOnLoad="1"/>
</workbook>
</file>

<file path=xl/sharedStrings.xml><?xml version="1.0" encoding="utf-8"?>
<sst xmlns="http://schemas.openxmlformats.org/spreadsheetml/2006/main" count="201" uniqueCount="138">
  <si>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</si>
  <si>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</si>
  <si>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</si>
  <si>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</si>
  <si>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</si>
  <si>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</si>
  <si>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</si>
  <si>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</si>
  <si>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</si>
  <si>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</si>
  <si>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</si>
  <si>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Other operating income</t>
  </si>
  <si>
    <t>Finance costs</t>
  </si>
  <si>
    <t>Share of profits of associated companies</t>
  </si>
  <si>
    <t>Profit before tax</t>
  </si>
  <si>
    <t>Taxation</t>
  </si>
  <si>
    <t>Profit after taxation</t>
  </si>
  <si>
    <t>Net profit for the period</t>
  </si>
  <si>
    <t>Share capital</t>
  </si>
  <si>
    <t>Property, plant and equipment</t>
  </si>
  <si>
    <t>Land held for development</t>
  </si>
  <si>
    <t>Deferred expenditure</t>
  </si>
  <si>
    <t>Goodwill</t>
  </si>
  <si>
    <t>Associated companies</t>
  </si>
  <si>
    <t>Other investments</t>
  </si>
  <si>
    <t>Inventories</t>
  </si>
  <si>
    <t>Development properties</t>
  </si>
  <si>
    <t>Receivables</t>
  </si>
  <si>
    <t>Tax recoverable</t>
  </si>
  <si>
    <t>CURRENT LIABILITIES</t>
  </si>
  <si>
    <t>CURRENT ASSETS</t>
  </si>
  <si>
    <t>NON CURRENT ASSETS</t>
  </si>
  <si>
    <t>Payables</t>
  </si>
  <si>
    <t>Borrowings (interest bearing)</t>
  </si>
  <si>
    <t>LESS: NON CURRENT LIABILITIES</t>
  </si>
  <si>
    <t>Provision for retirement benefits</t>
  </si>
  <si>
    <t>Advance membership fees</t>
  </si>
  <si>
    <t>Deferred taxation</t>
  </si>
  <si>
    <t>CAPITAL AND RESERVES</t>
  </si>
  <si>
    <t>Reserves</t>
  </si>
  <si>
    <t>SHAREHOLDERS' EQUITY</t>
  </si>
  <si>
    <t>MINORITY INTEREST</t>
  </si>
  <si>
    <t>Share Capital</t>
  </si>
  <si>
    <t xml:space="preserve">Non Distributable </t>
  </si>
  <si>
    <t>Distributable</t>
  </si>
  <si>
    <t>Total</t>
  </si>
  <si>
    <t>Capital Reserves</t>
  </si>
  <si>
    <t>Share premium</t>
  </si>
  <si>
    <t>General Reserve</t>
  </si>
  <si>
    <t>Retained Earnings</t>
  </si>
  <si>
    <t>Operating Activities</t>
  </si>
  <si>
    <t>(Increase)/Decrease in working capital:</t>
  </si>
  <si>
    <t xml:space="preserve">         Net change in current assets</t>
  </si>
  <si>
    <t xml:space="preserve">         Net change in current liabilites</t>
  </si>
  <si>
    <t>Tax paid</t>
  </si>
  <si>
    <t>Deferred expenditure paid</t>
  </si>
  <si>
    <t>Retirement benefit paid</t>
  </si>
  <si>
    <t>Net cash flows from operating activities</t>
  </si>
  <si>
    <t>Investing Activities</t>
  </si>
  <si>
    <t>Dividends received</t>
  </si>
  <si>
    <t>Interest received</t>
  </si>
  <si>
    <t>Investment in associated companies</t>
  </si>
  <si>
    <t>Income received from jointly controlled entities</t>
  </si>
  <si>
    <t>Proceeds from disposal of other investments</t>
  </si>
  <si>
    <t>Net cash flows from investing activities</t>
  </si>
  <si>
    <t>Financing Activities</t>
  </si>
  <si>
    <t>Interest paid</t>
  </si>
  <si>
    <t>Drawdown of borrowings</t>
  </si>
  <si>
    <t>Repayment of borrowings</t>
  </si>
  <si>
    <t>Fixed deposits pledged</t>
  </si>
  <si>
    <t>Net cash flows from financing activities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</si>
  <si>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</si>
  <si>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</si>
  <si>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</si>
  <si>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</si>
  <si>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</si>
  <si>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HDA Accounts</t>
  </si>
  <si>
    <t>Bank overdrafts</t>
  </si>
  <si>
    <t xml:space="preserve"> </t>
  </si>
  <si>
    <t xml:space="preserve">       INDIVIDUAL    QUARTER</t>
  </si>
  <si>
    <t>- 3 -</t>
  </si>
  <si>
    <t>- 2 -</t>
  </si>
  <si>
    <t>- 1 -</t>
  </si>
  <si>
    <t>- 4 -</t>
  </si>
  <si>
    <t>Share of profits of jointly controlled entities</t>
  </si>
  <si>
    <t>PRECEDING YEAR</t>
  </si>
  <si>
    <t xml:space="preserve">Minority interest </t>
  </si>
  <si>
    <t>Earnings per share - Diluted (sen)</t>
  </si>
  <si>
    <t xml:space="preserve">Unaudited Condensed Consolidated Statement of Changes In Equity  </t>
  </si>
  <si>
    <t xml:space="preserve">Unaudited Condensed Consolidated Cash Flow Statement  </t>
  </si>
  <si>
    <t>Long Term Payables</t>
  </si>
  <si>
    <t>Adjustment for non-cash items</t>
  </si>
  <si>
    <t>Adjustment for non-operating items</t>
  </si>
  <si>
    <t>- as previously reported</t>
  </si>
  <si>
    <t>- as restated</t>
  </si>
  <si>
    <t>Net increase in cash and cash equivalents</t>
  </si>
  <si>
    <t>Unaudited Condensed Consolidated Income Statements</t>
  </si>
  <si>
    <t>Amount due from holding company</t>
  </si>
  <si>
    <t>At 1 January 2004</t>
  </si>
  <si>
    <t>Deposit, bank and cash balances</t>
  </si>
  <si>
    <t>Sinking fund for maintenance of golf course</t>
  </si>
  <si>
    <t>Revaluation reserve</t>
  </si>
  <si>
    <t>Net cash from operations</t>
  </si>
  <si>
    <t>Sinking Fund Accounts</t>
  </si>
  <si>
    <t xml:space="preserve"> - bank overdraft</t>
  </si>
  <si>
    <t xml:space="preserve"> - others</t>
  </si>
  <si>
    <t xml:space="preserve">    CUMULATIVE   QUARTER</t>
  </si>
  <si>
    <t>Unaudited Condensed Consolidated Balance Sheet</t>
  </si>
  <si>
    <t>Cost of sales</t>
  </si>
  <si>
    <t>Gross profit</t>
  </si>
  <si>
    <t>Other operating expenses</t>
  </si>
  <si>
    <t xml:space="preserve">Earnings per share - Basic (sen) </t>
  </si>
  <si>
    <t xml:space="preserve">Net Tangible Assets Per Ordinary Share (Sen)  </t>
  </si>
  <si>
    <t>Note</t>
  </si>
  <si>
    <t xml:space="preserve"> - prior year adjustment</t>
  </si>
  <si>
    <t>Net profit for the year</t>
  </si>
  <si>
    <t>Purchase of property, plant and equipment</t>
  </si>
  <si>
    <t>For the quarter ended 31 March 2005</t>
  </si>
  <si>
    <t>31/03/2005</t>
  </si>
  <si>
    <t>31/03/2004</t>
  </si>
  <si>
    <t>Income Statement KPS- 1st Quarter 2005</t>
  </si>
  <si>
    <t>24/05/2005</t>
  </si>
  <si>
    <t>As at 31 March 2005</t>
  </si>
  <si>
    <t>(Unaudited)</t>
  </si>
  <si>
    <t>Long term receivables</t>
  </si>
  <si>
    <t>For the year ended 31 March 2005</t>
  </si>
  <si>
    <t>At 1 January 2005</t>
  </si>
  <si>
    <t>At 31 March 2004</t>
  </si>
  <si>
    <t>At 31 March 2005</t>
  </si>
  <si>
    <t>31 Mar 2005</t>
  </si>
  <si>
    <t>31 Mar 2004</t>
  </si>
  <si>
    <t>Cash and cash equivalents at 31 March</t>
  </si>
  <si>
    <t>Profit/(loss) from operations</t>
  </si>
  <si>
    <t>Income Statement KPS-1st Quarter 2005</t>
  </si>
  <si>
    <t>NET CURRENT LIABILITIES</t>
  </si>
  <si>
    <t>For the period ended 31 March 2005</t>
  </si>
  <si>
    <t>Purchase of additional shares in a subsidiary</t>
  </si>
  <si>
    <t>Operating profit/(loss) before changes in working capital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</si>
</sst>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-* #,##0_-;\-* #,##0_-;_-* &quot;-&quot;??_-;_-@_-"/>
    <numFmt numFmtId="175" formatCode="#,##0;\(#,##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4" xfId="0" applyNumberForma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5" xfId="0" applyNumberFormat="1" applyBorder="1" applyAlignment="1">
      <alignment/>
    </xf>
    <xf numFmtId="174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175" fontId="0" fillId="0" borderId="5" xfId="0" applyNumberFormat="1" applyBorder="1" applyAlignment="1">
      <alignment/>
    </xf>
    <xf numFmtId="175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173" fontId="0" fillId="0" borderId="2" xfId="15" applyNumberFormat="1" applyFont="1" applyBorder="1" applyAlignment="1">
      <alignment horizontal="center"/>
    </xf>
    <xf numFmtId="173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73" fontId="0" fillId="0" borderId="0" xfId="15" applyNumberFormat="1" applyFont="1" applyAlignment="1" quotePrefix="1">
      <alignment horizontal="left"/>
    </xf>
    <xf numFmtId="0" fontId="0" fillId="0" borderId="0" xfId="0" applyAlignment="1" quotePrefix="1">
      <alignment horizontal="left"/>
    </xf>
    <xf numFmtId="171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171" fontId="0" fillId="0" borderId="2" xfId="15" applyBorder="1" applyAlignment="1">
      <alignment/>
    </xf>
    <xf numFmtId="174" fontId="1" fillId="0" borderId="3" xfId="0" applyNumberFormat="1" applyFont="1" applyBorder="1" applyAlignment="1">
      <alignment/>
    </xf>
    <xf numFmtId="174" fontId="0" fillId="0" borderId="3" xfId="0" applyNumberFormat="1" applyFont="1" applyBorder="1" applyAlignment="1">
      <alignment/>
    </xf>
    <xf numFmtId="172" fontId="0" fillId="0" borderId="0" xfId="15" applyNumberFormat="1" applyAlignment="1">
      <alignment/>
    </xf>
    <xf numFmtId="173" fontId="0" fillId="0" borderId="2" xfId="15" applyNumberFormat="1" applyBorder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15" fontId="6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center"/>
    </xf>
    <xf numFmtId="0" fontId="1" fillId="0" borderId="2" xfId="0" applyFont="1" applyBorder="1" applyAlignment="1">
      <alignment horizontal="center"/>
    </xf>
    <xf numFmtId="173" fontId="0" fillId="0" borderId="4" xfId="15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8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6.7109375" style="0" customWidth="1"/>
    <col min="2" max="2" width="12.7109375" style="0" customWidth="1"/>
    <col min="3" max="3" width="17.7109375" style="0" customWidth="1"/>
    <col min="4" max="4" width="1.7109375" style="0" customWidth="1"/>
    <col min="5" max="5" width="12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96</v>
      </c>
      <c r="B4" s="1"/>
      <c r="C4" s="1"/>
      <c r="D4" s="1"/>
      <c r="E4" s="1"/>
      <c r="F4" s="1"/>
    </row>
    <row r="5" spans="1:6" ht="15.75">
      <c r="A5" s="11" t="s">
        <v>117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79</v>
      </c>
      <c r="C7" s="2"/>
      <c r="D7" s="2"/>
      <c r="E7" s="2" t="s">
        <v>106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85</v>
      </c>
      <c r="D9" s="2"/>
      <c r="E9" s="3" t="s">
        <v>2</v>
      </c>
      <c r="F9" s="3" t="s">
        <v>85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3" t="s">
        <v>118</v>
      </c>
      <c r="C12" s="3" t="s">
        <v>119</v>
      </c>
      <c r="D12" s="2"/>
      <c r="E12" s="3" t="s">
        <v>118</v>
      </c>
      <c r="F12" s="3" t="s">
        <v>119</v>
      </c>
    </row>
    <row r="13" spans="1:6" ht="13.5" thickBot="1">
      <c r="A13" s="5" t="s">
        <v>9</v>
      </c>
      <c r="B13" s="5" t="s">
        <v>4</v>
      </c>
      <c r="C13" s="5" t="s">
        <v>4</v>
      </c>
      <c r="D13" s="6"/>
      <c r="E13" s="5" t="s">
        <v>4</v>
      </c>
      <c r="F13" s="5" t="s">
        <v>4</v>
      </c>
    </row>
    <row r="15" spans="1:6" ht="12.75">
      <c r="A15" t="s">
        <v>10</v>
      </c>
      <c r="B15" s="4">
        <v>44415</v>
      </c>
      <c r="C15" s="9">
        <v>36823</v>
      </c>
      <c r="D15" s="4"/>
      <c r="E15" s="4">
        <v>44415</v>
      </c>
      <c r="F15" s="9">
        <v>36823</v>
      </c>
    </row>
    <row r="16" spans="2:6" ht="12.75">
      <c r="B16" s="4"/>
      <c r="C16" s="10"/>
      <c r="D16" s="4"/>
      <c r="E16" s="4"/>
      <c r="F16" s="4"/>
    </row>
    <row r="17" spans="1:6" ht="12.75">
      <c r="A17" t="s">
        <v>108</v>
      </c>
      <c r="B17" s="7">
        <v>-28154</v>
      </c>
      <c r="C17" s="47">
        <v>-28540</v>
      </c>
      <c r="D17" s="4"/>
      <c r="E17" s="7">
        <v>-28154</v>
      </c>
      <c r="F17" s="7">
        <v>-28540</v>
      </c>
    </row>
    <row r="18" spans="1:6" ht="19.5" customHeight="1">
      <c r="A18" t="s">
        <v>109</v>
      </c>
      <c r="B18" s="4">
        <f>SUM(B15:B17)</f>
        <v>16261</v>
      </c>
      <c r="C18" s="4">
        <f>SUM(C15:C17)</f>
        <v>8283</v>
      </c>
      <c r="D18" s="4"/>
      <c r="E18" s="4">
        <f>SUM(E15:E17)</f>
        <v>16261</v>
      </c>
      <c r="F18" s="4">
        <f>SUM(F15:F17)</f>
        <v>8283</v>
      </c>
    </row>
    <row r="19" spans="2:6" ht="12.75">
      <c r="B19" s="4"/>
      <c r="C19" s="10"/>
      <c r="D19" s="4"/>
      <c r="E19" s="4"/>
      <c r="F19" s="4"/>
    </row>
    <row r="20" spans="1:6" ht="12.75">
      <c r="A20" t="s">
        <v>11</v>
      </c>
      <c r="B20" s="4">
        <v>4023</v>
      </c>
      <c r="C20" s="9">
        <v>3946</v>
      </c>
      <c r="D20" s="4"/>
      <c r="E20" s="4">
        <v>4023</v>
      </c>
      <c r="F20" s="9">
        <v>3946</v>
      </c>
    </row>
    <row r="21" spans="1:6" ht="12.75">
      <c r="A21" t="s">
        <v>78</v>
      </c>
      <c r="B21" s="4"/>
      <c r="C21" s="10"/>
      <c r="D21" s="4"/>
      <c r="E21" s="4"/>
      <c r="F21" s="4"/>
    </row>
    <row r="22" spans="1:6" ht="12.75">
      <c r="A22" t="s">
        <v>110</v>
      </c>
      <c r="B22" s="7">
        <v>-13774</v>
      </c>
      <c r="C22" s="33">
        <v>-16573</v>
      </c>
      <c r="D22" s="4"/>
      <c r="E22" s="7">
        <v>-13774</v>
      </c>
      <c r="F22" s="33">
        <v>-16573</v>
      </c>
    </row>
    <row r="23" spans="1:6" ht="19.5" customHeight="1">
      <c r="A23" t="s">
        <v>132</v>
      </c>
      <c r="B23" s="4">
        <f>SUM(B18:B22)</f>
        <v>6510</v>
      </c>
      <c r="C23" s="4">
        <f>SUM(C18:C22)</f>
        <v>-4344</v>
      </c>
      <c r="D23" s="4"/>
      <c r="E23" s="4">
        <f>SUM(E18:E22)</f>
        <v>6510</v>
      </c>
      <c r="F23" s="4">
        <f>SUM(F18:F22)</f>
        <v>-4344</v>
      </c>
    </row>
    <row r="24" spans="2:6" ht="12.75">
      <c r="B24" s="4"/>
      <c r="C24" s="4"/>
      <c r="D24" s="4"/>
      <c r="E24" s="4"/>
      <c r="F24" s="4"/>
    </row>
    <row r="25" spans="1:6" ht="12.75">
      <c r="A25" t="s">
        <v>12</v>
      </c>
      <c r="B25" s="4">
        <v>-7037</v>
      </c>
      <c r="C25" s="9">
        <v>-5887</v>
      </c>
      <c r="D25" s="4"/>
      <c r="E25" s="4">
        <v>-7037</v>
      </c>
      <c r="F25" s="9">
        <v>-5887</v>
      </c>
    </row>
    <row r="26" spans="2:6" ht="12.75">
      <c r="B26" s="4"/>
      <c r="C26" s="4"/>
      <c r="D26" s="4"/>
      <c r="E26" s="4"/>
      <c r="F26" s="4"/>
    </row>
    <row r="27" spans="1:6" ht="12.75">
      <c r="A27" t="s">
        <v>13</v>
      </c>
      <c r="B27" s="4">
        <v>17345</v>
      </c>
      <c r="C27" s="9">
        <v>18800</v>
      </c>
      <c r="D27" s="4"/>
      <c r="E27" s="4">
        <v>17345</v>
      </c>
      <c r="F27" s="9">
        <v>18800</v>
      </c>
    </row>
    <row r="28" spans="2:6" ht="12.75">
      <c r="B28" s="4"/>
      <c r="C28" s="4"/>
      <c r="D28" s="4"/>
      <c r="E28" s="4"/>
      <c r="F28" s="4"/>
    </row>
    <row r="29" spans="1:6" ht="12.75">
      <c r="A29" t="s">
        <v>84</v>
      </c>
      <c r="B29" s="7">
        <v>0</v>
      </c>
      <c r="C29" s="33">
        <v>10000</v>
      </c>
      <c r="D29" s="4"/>
      <c r="E29" s="7">
        <v>0</v>
      </c>
      <c r="F29" s="33">
        <v>10000</v>
      </c>
    </row>
    <row r="30" spans="1:6" ht="19.5" customHeight="1">
      <c r="A30" t="s">
        <v>14</v>
      </c>
      <c r="B30" s="4">
        <f>SUM(B23:B29)</f>
        <v>16818</v>
      </c>
      <c r="C30" s="4">
        <f>SUM(C23:C29)</f>
        <v>18569</v>
      </c>
      <c r="D30" s="4"/>
      <c r="E30" s="4">
        <f>SUM(E23:E29)</f>
        <v>16818</v>
      </c>
      <c r="F30" s="4">
        <f>SUM(F23:F29)</f>
        <v>18569</v>
      </c>
    </row>
    <row r="31" spans="2:6" ht="12.75">
      <c r="B31" s="4"/>
      <c r="C31" s="4"/>
      <c r="D31" s="4"/>
      <c r="E31" s="4"/>
      <c r="F31" s="4"/>
    </row>
    <row r="32" spans="1:6" ht="12.75">
      <c r="A32" t="s">
        <v>15</v>
      </c>
      <c r="B32" s="7">
        <v>-5350</v>
      </c>
      <c r="C32" s="33">
        <v>-6884</v>
      </c>
      <c r="D32" s="4"/>
      <c r="E32" s="7">
        <v>-5350</v>
      </c>
      <c r="F32" s="33">
        <v>-6884</v>
      </c>
    </row>
    <row r="33" spans="1:6" ht="19.5" customHeight="1">
      <c r="A33" t="s">
        <v>16</v>
      </c>
      <c r="B33" s="4">
        <f>SUM(B30:B32)</f>
        <v>11468</v>
      </c>
      <c r="C33" s="4">
        <f>SUM(C30:C32)</f>
        <v>11685</v>
      </c>
      <c r="D33" s="4"/>
      <c r="E33" s="4">
        <f>SUM(E30:E32)</f>
        <v>11468</v>
      </c>
      <c r="F33" s="4">
        <f>SUM(F30:F32)</f>
        <v>11685</v>
      </c>
    </row>
    <row r="34" spans="2:6" ht="12.75">
      <c r="B34" s="4"/>
      <c r="C34" s="4"/>
      <c r="D34" s="4"/>
      <c r="E34" s="4"/>
      <c r="F34" s="4"/>
    </row>
    <row r="35" spans="1:6" ht="12.75">
      <c r="A35" t="s">
        <v>86</v>
      </c>
      <c r="B35" s="7">
        <v>-841</v>
      </c>
      <c r="C35" s="33">
        <v>4120</v>
      </c>
      <c r="D35" s="4"/>
      <c r="E35" s="7">
        <v>-841</v>
      </c>
      <c r="F35" s="33">
        <v>4120</v>
      </c>
    </row>
    <row r="36" spans="1:6" ht="19.5" customHeight="1" thickBot="1">
      <c r="A36" t="s">
        <v>17</v>
      </c>
      <c r="B36" s="8">
        <f>SUM(B33:B35)</f>
        <v>10627</v>
      </c>
      <c r="C36" s="8">
        <f>SUM(C33:C35)</f>
        <v>15805</v>
      </c>
      <c r="D36" s="4"/>
      <c r="E36" s="8">
        <f>SUM(E33:E35)</f>
        <v>10627</v>
      </c>
      <c r="F36" s="8">
        <f>SUM(F33:F35)</f>
        <v>15805</v>
      </c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1:6" ht="12.75">
      <c r="A39" t="s">
        <v>111</v>
      </c>
      <c r="B39" s="46">
        <f>B36/431404*100</f>
        <v>2.4633522174110576</v>
      </c>
      <c r="C39" s="46">
        <f>C36/431404*100</f>
        <v>3.6636192524872278</v>
      </c>
      <c r="D39" s="46">
        <v>3.7</v>
      </c>
      <c r="E39" s="46">
        <f>E36/431404*100</f>
        <v>2.4633522174110576</v>
      </c>
      <c r="F39" s="46">
        <f>F36/431404*100</f>
        <v>3.6636192524872278</v>
      </c>
    </row>
    <row r="40" spans="2:6" ht="12.75">
      <c r="B40" s="4"/>
      <c r="C40" s="4"/>
      <c r="D40" s="4"/>
      <c r="E40" s="4"/>
      <c r="F40" s="4"/>
    </row>
    <row r="41" spans="1:6" ht="12.75">
      <c r="A41" t="s">
        <v>87</v>
      </c>
      <c r="B41" s="9">
        <v>0</v>
      </c>
      <c r="C41" s="9">
        <v>0</v>
      </c>
      <c r="D41" s="10"/>
      <c r="E41" s="9">
        <v>0</v>
      </c>
      <c r="F41" s="9">
        <v>0</v>
      </c>
    </row>
    <row r="42" spans="2:6" ht="12.75">
      <c r="B42" s="4"/>
      <c r="C42" s="4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1:6" ht="12.75">
      <c r="A50" s="40" t="s">
        <v>78</v>
      </c>
      <c r="B50" s="4"/>
      <c r="C50" s="4"/>
      <c r="D50" s="4"/>
      <c r="E50" s="4"/>
      <c r="F50" s="4"/>
    </row>
    <row r="51" spans="2:6" ht="12.75">
      <c r="B51" s="4"/>
      <c r="C51" s="36" t="s">
        <v>82</v>
      </c>
      <c r="D51" s="4"/>
      <c r="E51" s="4"/>
      <c r="F51" s="4"/>
    </row>
    <row r="52" spans="1:6" ht="12.75">
      <c r="A52" s="39" t="s">
        <v>133</v>
      </c>
      <c r="B52" s="4"/>
      <c r="C52" s="4"/>
      <c r="D52" s="4"/>
      <c r="E52" s="4"/>
      <c r="F52" s="4"/>
    </row>
    <row r="53" spans="1:6" ht="12.75">
      <c r="A53" s="41" t="s">
        <v>121</v>
      </c>
      <c r="B53" s="4"/>
      <c r="C53" s="4"/>
      <c r="D53" s="4"/>
      <c r="E53" s="4"/>
      <c r="F53" s="4"/>
    </row>
    <row r="54" spans="1:6" ht="12.75">
      <c r="A54" s="39" t="s">
        <v>78</v>
      </c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</sheetData>
  <printOptions/>
  <pageMargins left="1" right="0.5" top="0.75" bottom="0.25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workbookViewId="0" topLeftCell="A1">
      <selection activeCell="A59" sqref="A59"/>
    </sheetView>
  </sheetViews>
  <sheetFormatPr defaultColWidth="9.140625" defaultRowHeight="12.75"/>
  <cols>
    <col min="1" max="1" width="44.7109375" style="0" customWidth="1"/>
    <col min="2" max="3" width="9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spans="1:3" ht="15.75">
      <c r="A1" s="11" t="s">
        <v>0</v>
      </c>
      <c r="B1" s="11"/>
      <c r="C1" s="11"/>
    </row>
    <row r="2" spans="1:3" ht="15.75">
      <c r="A2" s="11" t="s">
        <v>1</v>
      </c>
      <c r="B2" s="11"/>
      <c r="C2" s="11"/>
    </row>
    <row r="3" spans="1:3" ht="9.75" customHeight="1">
      <c r="A3" s="11"/>
      <c r="B3" s="11"/>
      <c r="C3" s="11"/>
    </row>
    <row r="4" spans="1:3" ht="15.75">
      <c r="A4" s="11" t="s">
        <v>107</v>
      </c>
      <c r="B4" s="11"/>
      <c r="C4" s="11"/>
    </row>
    <row r="5" spans="1:3" ht="15.75">
      <c r="A5" s="11" t="s">
        <v>122</v>
      </c>
      <c r="B5" s="11"/>
      <c r="C5" s="11"/>
    </row>
    <row r="6" spans="1:6" ht="15.75">
      <c r="A6" s="11"/>
      <c r="B6" s="11"/>
      <c r="C6" s="11"/>
      <c r="F6" s="13" t="s">
        <v>123</v>
      </c>
    </row>
    <row r="7" spans="4:6" ht="12.75">
      <c r="D7" s="12">
        <v>38077</v>
      </c>
      <c r="F7" s="12">
        <v>37986</v>
      </c>
    </row>
    <row r="8" spans="4:6" ht="12.75">
      <c r="D8" s="1">
        <v>2005</v>
      </c>
      <c r="F8" s="1">
        <v>2004</v>
      </c>
    </row>
    <row r="9" spans="4:6" ht="12.75">
      <c r="D9" s="13" t="s">
        <v>4</v>
      </c>
      <c r="E9" s="13"/>
      <c r="F9" s="13" t="s">
        <v>4</v>
      </c>
    </row>
    <row r="10" spans="1:6" ht="12.75">
      <c r="A10" s="1" t="s">
        <v>31</v>
      </c>
      <c r="B10" s="1"/>
      <c r="C10" s="1"/>
      <c r="D10" s="13"/>
      <c r="E10" s="13"/>
      <c r="F10" s="13"/>
    </row>
    <row r="11" spans="1:6" ht="15" customHeight="1">
      <c r="A11" s="14" t="s">
        <v>19</v>
      </c>
      <c r="B11" s="14"/>
      <c r="C11" s="14"/>
      <c r="D11" s="15">
        <v>302733</v>
      </c>
      <c r="F11" s="15">
        <v>305114</v>
      </c>
    </row>
    <row r="12" spans="1:6" ht="12.75">
      <c r="A12" s="14" t="s">
        <v>20</v>
      </c>
      <c r="B12" s="14"/>
      <c r="C12" s="14"/>
      <c r="D12" s="15">
        <v>428901</v>
      </c>
      <c r="F12" s="15">
        <v>433705</v>
      </c>
    </row>
    <row r="13" spans="1:6" ht="12.75">
      <c r="A13" s="14" t="s">
        <v>21</v>
      </c>
      <c r="B13" s="14"/>
      <c r="C13" s="14"/>
      <c r="D13" s="15">
        <v>754</v>
      </c>
      <c r="F13" s="15">
        <v>754</v>
      </c>
    </row>
    <row r="14" spans="1:6" ht="12.75">
      <c r="A14" s="14" t="s">
        <v>22</v>
      </c>
      <c r="B14" s="14"/>
      <c r="C14" s="14"/>
      <c r="D14" s="15">
        <v>55158</v>
      </c>
      <c r="F14" s="15">
        <v>55095</v>
      </c>
    </row>
    <row r="15" spans="1:6" ht="12.75">
      <c r="A15" s="14" t="s">
        <v>97</v>
      </c>
      <c r="B15" s="14"/>
      <c r="C15" s="14"/>
      <c r="D15" s="15">
        <v>13500</v>
      </c>
      <c r="F15" s="15">
        <v>13500</v>
      </c>
    </row>
    <row r="16" spans="1:6" ht="12.75">
      <c r="A16" s="14" t="s">
        <v>124</v>
      </c>
      <c r="B16" s="14"/>
      <c r="C16" s="14"/>
      <c r="D16" s="15">
        <v>75662</v>
      </c>
      <c r="F16" s="15">
        <v>67772</v>
      </c>
    </row>
    <row r="17" spans="1:6" ht="12.75">
      <c r="A17" s="14" t="s">
        <v>23</v>
      </c>
      <c r="B17" s="14"/>
      <c r="C17" s="14"/>
      <c r="D17" s="15">
        <v>477176</v>
      </c>
      <c r="F17" s="15">
        <v>466605</v>
      </c>
    </row>
    <row r="18" spans="1:6" ht="12.75">
      <c r="A18" s="14" t="s">
        <v>24</v>
      </c>
      <c r="B18" s="14"/>
      <c r="C18" s="14"/>
      <c r="D18" s="15">
        <v>51191</v>
      </c>
      <c r="F18" s="15">
        <v>51191</v>
      </c>
    </row>
    <row r="19" spans="1:6" ht="15" customHeight="1">
      <c r="A19" s="14"/>
      <c r="B19" s="14"/>
      <c r="C19" s="14"/>
      <c r="D19" s="16">
        <f>SUM(D11:D18)</f>
        <v>1405075</v>
      </c>
      <c r="F19" s="16">
        <f>SUM(F11:F18)</f>
        <v>1393736</v>
      </c>
    </row>
    <row r="20" spans="1:6" ht="12.75">
      <c r="A20" s="1" t="s">
        <v>30</v>
      </c>
      <c r="B20" s="1"/>
      <c r="C20" s="1"/>
      <c r="F20" s="15"/>
    </row>
    <row r="21" spans="1:6" ht="15" customHeight="1">
      <c r="A21" s="14" t="s">
        <v>25</v>
      </c>
      <c r="B21" s="14"/>
      <c r="C21" s="14"/>
      <c r="D21" s="15">
        <v>62251</v>
      </c>
      <c r="F21" s="15">
        <v>62689</v>
      </c>
    </row>
    <row r="22" spans="1:6" ht="12.75">
      <c r="A22" s="14" t="s">
        <v>26</v>
      </c>
      <c r="B22" s="14"/>
      <c r="C22" s="14"/>
      <c r="D22" s="15">
        <v>702438</v>
      </c>
      <c r="F22" s="15">
        <v>708610</v>
      </c>
    </row>
    <row r="23" spans="1:6" ht="12.75">
      <c r="A23" s="14" t="s">
        <v>27</v>
      </c>
      <c r="B23" s="14"/>
      <c r="C23" s="15" t="s">
        <v>78</v>
      </c>
      <c r="D23" s="15">
        <v>202527</v>
      </c>
      <c r="F23" s="15">
        <v>202633</v>
      </c>
    </row>
    <row r="24" spans="1:6" ht="12.75">
      <c r="A24" s="14" t="s">
        <v>28</v>
      </c>
      <c r="B24" s="14"/>
      <c r="C24" s="14"/>
      <c r="D24" s="15">
        <v>7664</v>
      </c>
      <c r="F24" s="15">
        <v>6673</v>
      </c>
    </row>
    <row r="25" spans="1:7" ht="12.75">
      <c r="A25" s="14" t="s">
        <v>99</v>
      </c>
      <c r="B25" s="14"/>
      <c r="C25" s="14"/>
      <c r="D25" s="15">
        <v>32784</v>
      </c>
      <c r="F25" s="15">
        <v>34770</v>
      </c>
      <c r="G25" s="15"/>
    </row>
    <row r="26" spans="1:6" ht="15" customHeight="1">
      <c r="A26" s="14"/>
      <c r="B26" s="14"/>
      <c r="C26" s="14"/>
      <c r="D26" s="16">
        <f>SUM(D21:D25)</f>
        <v>1007664</v>
      </c>
      <c r="F26" s="16">
        <f>SUM(F21:F25)</f>
        <v>1015375</v>
      </c>
    </row>
    <row r="27" spans="1:6" ht="12.75">
      <c r="A27" s="1" t="s">
        <v>29</v>
      </c>
      <c r="B27" s="1"/>
      <c r="C27" s="1"/>
      <c r="F27" s="15"/>
    </row>
    <row r="28" spans="1:6" ht="15" customHeight="1">
      <c r="A28" t="s">
        <v>32</v>
      </c>
      <c r="C28" s="15" t="s">
        <v>78</v>
      </c>
      <c r="D28" s="15">
        <v>782957</v>
      </c>
      <c r="F28" s="15">
        <v>794752</v>
      </c>
    </row>
    <row r="29" spans="1:6" ht="12.75">
      <c r="A29" t="s">
        <v>33</v>
      </c>
      <c r="D29" s="15" t="s">
        <v>78</v>
      </c>
      <c r="F29" s="15" t="s">
        <v>78</v>
      </c>
    </row>
    <row r="30" spans="1:7" ht="12.75">
      <c r="A30" t="s">
        <v>104</v>
      </c>
      <c r="D30" s="15">
        <v>99018</v>
      </c>
      <c r="F30" s="15">
        <v>94297</v>
      </c>
      <c r="G30" s="15"/>
    </row>
    <row r="31" spans="1:6" ht="12.75">
      <c r="A31" t="s">
        <v>105</v>
      </c>
      <c r="D31" s="15">
        <v>135196</v>
      </c>
      <c r="F31" s="15">
        <v>136468</v>
      </c>
    </row>
    <row r="32" spans="1:6" ht="12.75">
      <c r="A32" t="s">
        <v>15</v>
      </c>
      <c r="D32" s="15">
        <v>16920</v>
      </c>
      <c r="F32" s="15">
        <v>19311</v>
      </c>
    </row>
    <row r="33" spans="4:6" ht="15" customHeight="1">
      <c r="D33" s="16">
        <f>SUM(D28:D32)</f>
        <v>1034091</v>
      </c>
      <c r="F33" s="16">
        <f>SUM(F28:F32)</f>
        <v>1044828</v>
      </c>
    </row>
    <row r="34" ht="12.75">
      <c r="F34" s="15"/>
    </row>
    <row r="35" spans="1:6" ht="12.75">
      <c r="A35" s="1" t="s">
        <v>134</v>
      </c>
      <c r="B35" s="1"/>
      <c r="C35" s="1"/>
      <c r="D35" s="4">
        <f>D26-D33</f>
        <v>-26427</v>
      </c>
      <c r="F35" s="4">
        <f>F26-F33</f>
        <v>-29453</v>
      </c>
    </row>
    <row r="36" spans="4:6" ht="15" customHeight="1">
      <c r="D36" s="18"/>
      <c r="F36" s="18"/>
    </row>
    <row r="37" spans="1:6" ht="12.75">
      <c r="A37" s="1" t="s">
        <v>34</v>
      </c>
      <c r="B37" s="1"/>
      <c r="C37" s="1"/>
      <c r="F37" s="15"/>
    </row>
    <row r="38" spans="1:6" ht="15" customHeight="1">
      <c r="A38" t="s">
        <v>33</v>
      </c>
      <c r="D38" s="15">
        <v>201959</v>
      </c>
      <c r="F38" s="15">
        <v>198239</v>
      </c>
    </row>
    <row r="39" spans="1:6" ht="15" customHeight="1">
      <c r="A39" t="s">
        <v>90</v>
      </c>
      <c r="D39" s="15">
        <v>47824</v>
      </c>
      <c r="F39" s="15">
        <v>47824</v>
      </c>
    </row>
    <row r="40" spans="1:6" ht="12.75">
      <c r="A40" t="s">
        <v>35</v>
      </c>
      <c r="D40" s="15">
        <v>5064</v>
      </c>
      <c r="F40" s="15">
        <v>5064</v>
      </c>
    </row>
    <row r="41" spans="1:6" ht="12.75">
      <c r="A41" t="s">
        <v>100</v>
      </c>
      <c r="D41" s="4">
        <v>344</v>
      </c>
      <c r="F41" s="15">
        <v>351</v>
      </c>
    </row>
    <row r="42" spans="1:6" ht="12.75">
      <c r="A42" t="s">
        <v>36</v>
      </c>
      <c r="D42" s="15">
        <v>16704</v>
      </c>
      <c r="F42" s="15">
        <v>17424</v>
      </c>
    </row>
    <row r="43" spans="1:6" ht="12.75">
      <c r="A43" t="s">
        <v>37</v>
      </c>
      <c r="D43" s="17">
        <v>50211</v>
      </c>
      <c r="F43" s="17">
        <v>50307</v>
      </c>
    </row>
    <row r="44" spans="4:6" ht="15" customHeight="1">
      <c r="D44" s="16">
        <f>SUM(D38:D43)</f>
        <v>322106</v>
      </c>
      <c r="F44" s="16">
        <f>SUM(F38:F43)</f>
        <v>319209</v>
      </c>
    </row>
    <row r="45" spans="4:6" ht="12.75">
      <c r="D45" s="18"/>
      <c r="F45" s="18"/>
    </row>
    <row r="46" spans="4:6" ht="13.5" thickBot="1">
      <c r="D46" s="20">
        <f>D19+D35-D44</f>
        <v>1056542</v>
      </c>
      <c r="F46" s="20">
        <f>F19+F35-F44</f>
        <v>1045074</v>
      </c>
    </row>
    <row r="47" spans="1:6" ht="13.5" thickTop="1">
      <c r="A47" s="1" t="s">
        <v>38</v>
      </c>
      <c r="B47" s="1"/>
      <c r="C47" s="1"/>
      <c r="F47" s="15"/>
    </row>
    <row r="48" spans="1:6" ht="15" customHeight="1">
      <c r="A48" t="s">
        <v>18</v>
      </c>
      <c r="D48" s="15">
        <v>431404</v>
      </c>
      <c r="F48" s="15">
        <v>431404</v>
      </c>
    </row>
    <row r="49" spans="1:6" ht="12.75">
      <c r="A49" t="s">
        <v>39</v>
      </c>
      <c r="D49" s="17">
        <v>383387</v>
      </c>
      <c r="F49" s="17">
        <v>372760</v>
      </c>
    </row>
    <row r="50" spans="1:6" ht="15" customHeight="1">
      <c r="A50" s="1" t="s">
        <v>40</v>
      </c>
      <c r="B50" s="1"/>
      <c r="C50" s="1"/>
      <c r="D50" s="18">
        <f>SUM(D48:D49)</f>
        <v>814791</v>
      </c>
      <c r="F50" s="18">
        <f>SUM(F48:F49)</f>
        <v>804164</v>
      </c>
    </row>
    <row r="51" ht="9.75" customHeight="1">
      <c r="F51" s="15"/>
    </row>
    <row r="52" spans="1:6" ht="12.75">
      <c r="A52" s="1" t="s">
        <v>41</v>
      </c>
      <c r="B52" s="1"/>
      <c r="C52" s="1"/>
      <c r="D52" s="15">
        <v>241751</v>
      </c>
      <c r="F52" s="15">
        <v>240910</v>
      </c>
    </row>
    <row r="53" spans="4:6" ht="15" customHeight="1" thickBot="1">
      <c r="D53" s="19">
        <f>SUM(D50:D52)</f>
        <v>1056542</v>
      </c>
      <c r="F53" s="19">
        <f>SUM(F50:F52)</f>
        <v>1045074</v>
      </c>
    </row>
    <row r="54" spans="4:6" ht="13.5" thickTop="1">
      <c r="D54" s="18"/>
      <c r="F54" s="18"/>
    </row>
    <row r="55" spans="1:6" ht="12.75">
      <c r="A55" t="s">
        <v>112</v>
      </c>
      <c r="D55" s="34">
        <f>(D50-D13-D14)/D48*100</f>
        <v>175.9091246256409</v>
      </c>
      <c r="F55" s="34">
        <f>(F50-F13-F14)/F48*100</f>
        <v>173.4603758889579</v>
      </c>
    </row>
    <row r="56" spans="4:6" ht="12.75">
      <c r="D56" s="18"/>
      <c r="F56" s="18"/>
    </row>
    <row r="57" spans="4:6" ht="12.75">
      <c r="D57" s="18"/>
      <c r="F57" s="18"/>
    </row>
    <row r="58" spans="4:6" ht="12.75">
      <c r="D58" s="18"/>
      <c r="F58" s="18"/>
    </row>
    <row r="59" spans="2:6" ht="12.75">
      <c r="B59" s="51" t="s">
        <v>81</v>
      </c>
      <c r="C59" s="42" t="s">
        <v>78</v>
      </c>
      <c r="F59" s="15"/>
    </row>
    <row r="60" spans="1:6" ht="12.75">
      <c r="A60" s="39" t="s">
        <v>120</v>
      </c>
      <c r="F60" s="15"/>
    </row>
    <row r="61" spans="1:6" ht="12.75">
      <c r="A61" s="41" t="s">
        <v>121</v>
      </c>
      <c r="F61" s="15"/>
    </row>
    <row r="62" spans="1:6" ht="12.75">
      <c r="A62" s="39" t="s">
        <v>78</v>
      </c>
      <c r="F62" s="15"/>
    </row>
    <row r="63" ht="12.75">
      <c r="F63" s="15"/>
    </row>
    <row r="64" ht="12.75">
      <c r="F64" s="15"/>
    </row>
  </sheetData>
  <printOptions/>
  <pageMargins left="1" right="0.5" top="0.75" bottom="0.25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workbookViewId="0" topLeftCell="A4">
      <selection activeCell="A30" sqref="A30"/>
    </sheetView>
  </sheetViews>
  <sheetFormatPr defaultColWidth="9.140625" defaultRowHeight="12.75"/>
  <cols>
    <col min="1" max="1" width="38.421875" style="0" customWidth="1"/>
    <col min="2" max="2" width="11.7109375" style="0" customWidth="1"/>
    <col min="3" max="3" width="1.7109375" style="0" customWidth="1"/>
    <col min="4" max="4" width="11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88</v>
      </c>
    </row>
    <row r="5" ht="15.75">
      <c r="A5" s="11" t="s">
        <v>135</v>
      </c>
    </row>
    <row r="6" spans="1:14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4:14" ht="15" customHeight="1">
      <c r="D8" s="52" t="s">
        <v>43</v>
      </c>
      <c r="E8" s="52"/>
      <c r="F8" s="52"/>
      <c r="G8" s="52"/>
      <c r="H8" s="52"/>
      <c r="I8" s="52"/>
      <c r="J8" s="52"/>
      <c r="K8" s="21"/>
      <c r="L8" s="22" t="s">
        <v>44</v>
      </c>
      <c r="N8" s="1"/>
    </row>
    <row r="9" spans="2:14" ht="25.5">
      <c r="B9" s="23" t="s">
        <v>42</v>
      </c>
      <c r="C9" s="23"/>
      <c r="D9" s="23" t="s">
        <v>46</v>
      </c>
      <c r="E9" s="23"/>
      <c r="F9" s="23" t="s">
        <v>47</v>
      </c>
      <c r="G9" s="23"/>
      <c r="H9" s="23" t="s">
        <v>101</v>
      </c>
      <c r="I9" s="23"/>
      <c r="J9" s="23" t="s">
        <v>48</v>
      </c>
      <c r="K9" s="23"/>
      <c r="L9" s="23" t="s">
        <v>49</v>
      </c>
      <c r="M9" s="24"/>
      <c r="N9" s="13" t="s">
        <v>45</v>
      </c>
    </row>
    <row r="10" spans="2:14" ht="12.75">
      <c r="B10" s="13" t="s">
        <v>4</v>
      </c>
      <c r="C10" s="13"/>
      <c r="D10" s="13" t="s">
        <v>4</v>
      </c>
      <c r="E10" s="13"/>
      <c r="F10" s="13" t="s">
        <v>4</v>
      </c>
      <c r="G10" s="13"/>
      <c r="H10" s="13" t="s">
        <v>4</v>
      </c>
      <c r="I10" s="13"/>
      <c r="J10" s="13" t="s">
        <v>4</v>
      </c>
      <c r="K10" s="13"/>
      <c r="L10" s="13" t="s">
        <v>4</v>
      </c>
      <c r="N10" s="13" t="s">
        <v>4</v>
      </c>
    </row>
    <row r="11" spans="1:14" ht="19.5" customHeight="1">
      <c r="A11" t="s">
        <v>78</v>
      </c>
      <c r="B11" s="15" t="s">
        <v>78</v>
      </c>
      <c r="D11" s="15" t="s">
        <v>78</v>
      </c>
      <c r="F11" s="15" t="s">
        <v>78</v>
      </c>
      <c r="H11" s="48" t="s">
        <v>78</v>
      </c>
      <c r="J11" s="15" t="s">
        <v>78</v>
      </c>
      <c r="L11" s="15" t="s">
        <v>78</v>
      </c>
      <c r="N11" s="49" t="s">
        <v>78</v>
      </c>
    </row>
    <row r="12" spans="1:14" ht="15" customHeight="1">
      <c r="A12" t="s">
        <v>126</v>
      </c>
      <c r="B12" s="4">
        <v>431404</v>
      </c>
      <c r="C12" s="4"/>
      <c r="D12" s="4">
        <v>41336</v>
      </c>
      <c r="E12" s="4"/>
      <c r="F12" s="4">
        <v>0</v>
      </c>
      <c r="G12" s="4"/>
      <c r="H12" s="4">
        <v>25287</v>
      </c>
      <c r="I12" s="4"/>
      <c r="J12" s="4">
        <v>8000</v>
      </c>
      <c r="K12" s="4"/>
      <c r="L12" s="4">
        <v>298137</v>
      </c>
      <c r="M12" s="4"/>
      <c r="N12" s="34">
        <f>SUM(B12:L12)</f>
        <v>804164</v>
      </c>
    </row>
    <row r="13" spans="2:14" ht="1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 customHeight="1">
      <c r="A14" t="s">
        <v>17</v>
      </c>
      <c r="B14" s="4">
        <v>0</v>
      </c>
      <c r="C14" s="4"/>
      <c r="D14" s="4">
        <v>0</v>
      </c>
      <c r="E14" s="4"/>
      <c r="F14" s="4">
        <v>0</v>
      </c>
      <c r="G14" s="4"/>
      <c r="H14" s="4">
        <v>0</v>
      </c>
      <c r="I14" s="4"/>
      <c r="J14" s="4">
        <v>0</v>
      </c>
      <c r="K14" s="4"/>
      <c r="L14" s="4">
        <f>Income!E36</f>
        <v>10627</v>
      </c>
      <c r="M14" s="4"/>
      <c r="N14" s="15">
        <f>SUM(B14:L14)</f>
        <v>10627</v>
      </c>
    </row>
    <row r="15" spans="1:14" ht="19.5" customHeight="1" thickBot="1">
      <c r="A15" s="1" t="s">
        <v>128</v>
      </c>
      <c r="B15" s="44">
        <f>SUM(B12:B14)</f>
        <v>431404</v>
      </c>
      <c r="C15" s="1"/>
      <c r="D15" s="44">
        <f>SUM(D12:D14)</f>
        <v>41336</v>
      </c>
      <c r="E15" s="1"/>
      <c r="F15" s="44">
        <f>SUM(F12:F14)</f>
        <v>0</v>
      </c>
      <c r="G15" s="1"/>
      <c r="H15" s="44">
        <f>SUM(H12:H14)</f>
        <v>25287</v>
      </c>
      <c r="I15" s="1"/>
      <c r="J15" s="44">
        <f>SUM(J12:J14)</f>
        <v>8000</v>
      </c>
      <c r="K15" s="1"/>
      <c r="L15" s="44">
        <f>SUM(L12:L14)</f>
        <v>308764</v>
      </c>
      <c r="M15" s="1"/>
      <c r="N15" s="44">
        <f>SUM(N12:N14)</f>
        <v>814791</v>
      </c>
    </row>
    <row r="16" spans="2:14" ht="15" customHeight="1">
      <c r="B16" s="18"/>
      <c r="D16" s="18"/>
      <c r="F16" s="18"/>
      <c r="H16" s="18"/>
      <c r="J16" s="18"/>
      <c r="L16" s="18"/>
      <c r="N16" s="18"/>
    </row>
    <row r="17" ht="19.5" customHeight="1">
      <c r="A17" t="s">
        <v>98</v>
      </c>
    </row>
    <row r="18" spans="1:14" ht="15" customHeight="1">
      <c r="A18" s="35" t="s">
        <v>93</v>
      </c>
      <c r="B18" s="15">
        <v>431404</v>
      </c>
      <c r="D18" s="15">
        <v>42012</v>
      </c>
      <c r="F18" s="15">
        <v>0</v>
      </c>
      <c r="H18" s="38">
        <v>25287</v>
      </c>
      <c r="J18" s="15">
        <v>8000</v>
      </c>
      <c r="L18" s="15">
        <v>296694</v>
      </c>
      <c r="N18" s="15">
        <f>SUM(B18:L18)</f>
        <v>803397</v>
      </c>
    </row>
    <row r="19" spans="1:14" ht="15" customHeight="1">
      <c r="A19" t="s">
        <v>114</v>
      </c>
      <c r="B19" s="17">
        <v>0</v>
      </c>
      <c r="D19" s="17">
        <v>0</v>
      </c>
      <c r="F19" s="17">
        <v>0</v>
      </c>
      <c r="G19" t="s">
        <v>78</v>
      </c>
      <c r="H19" s="43">
        <v>0</v>
      </c>
      <c r="J19" s="17">
        <v>0</v>
      </c>
      <c r="L19" s="7">
        <v>-14469</v>
      </c>
      <c r="N19" s="7">
        <f>SUM(B19:L19)</f>
        <v>-14469</v>
      </c>
    </row>
    <row r="20" spans="1:14" ht="19.5" customHeight="1">
      <c r="A20" s="35" t="s">
        <v>94</v>
      </c>
      <c r="B20" s="15">
        <f>SUM(B18:B19)</f>
        <v>431404</v>
      </c>
      <c r="D20" s="15">
        <f>SUM(D18:D19)</f>
        <v>42012</v>
      </c>
      <c r="F20" s="15">
        <f>SUM(F18:F19)</f>
        <v>0</v>
      </c>
      <c r="H20" s="15">
        <f>SUM(H18:H19)</f>
        <v>25287</v>
      </c>
      <c r="J20" s="15">
        <f>SUM(J18:J19)</f>
        <v>8000</v>
      </c>
      <c r="L20" s="15">
        <f>SUM(L18:L19)</f>
        <v>282225</v>
      </c>
      <c r="N20" s="15">
        <f>SUM(N18:N19)</f>
        <v>788928</v>
      </c>
    </row>
    <row r="21" spans="1:14" ht="15" customHeight="1">
      <c r="A21" t="s">
        <v>78</v>
      </c>
      <c r="B21" s="15"/>
      <c r="D21" s="15"/>
      <c r="F21" s="15"/>
      <c r="H21" s="38"/>
      <c r="J21" s="15"/>
      <c r="L21" s="15"/>
      <c r="N21" s="15"/>
    </row>
    <row r="22" spans="1:14" ht="15" customHeight="1">
      <c r="A22" t="s">
        <v>17</v>
      </c>
      <c r="B22" s="15">
        <v>0</v>
      </c>
      <c r="D22" s="15">
        <v>0</v>
      </c>
      <c r="F22" s="15">
        <v>0</v>
      </c>
      <c r="H22" s="38">
        <v>0</v>
      </c>
      <c r="J22" s="15">
        <v>0</v>
      </c>
      <c r="L22" s="4">
        <f>Income!F36</f>
        <v>15805</v>
      </c>
      <c r="N22" s="4">
        <f>SUM(B22:L22)</f>
        <v>15805</v>
      </c>
    </row>
    <row r="23" spans="1:14" ht="19.5" customHeight="1" thickBot="1">
      <c r="A23" t="s">
        <v>127</v>
      </c>
      <c r="B23" s="45">
        <f>SUM(B20:B22)</f>
        <v>431404</v>
      </c>
      <c r="C23" s="14"/>
      <c r="D23" s="45">
        <f>SUM(D20:D22)</f>
        <v>42012</v>
      </c>
      <c r="E23" s="14"/>
      <c r="F23" s="45">
        <f>SUM(F20:F22)</f>
        <v>0</v>
      </c>
      <c r="G23" s="14"/>
      <c r="H23" s="45">
        <f>SUM(H20:H22)</f>
        <v>25287</v>
      </c>
      <c r="I23" s="14"/>
      <c r="J23" s="45">
        <f>SUM(J20:J22)</f>
        <v>8000</v>
      </c>
      <c r="K23" s="14"/>
      <c r="L23" s="45">
        <f>SUM(L20:L22)</f>
        <v>298030</v>
      </c>
      <c r="M23" s="14"/>
      <c r="N23" s="45">
        <f>SUM(N20:N22)</f>
        <v>804733</v>
      </c>
    </row>
    <row r="24" spans="2:14" ht="12.75" customHeight="1">
      <c r="B24" s="18"/>
      <c r="C24" s="2"/>
      <c r="D24" s="18"/>
      <c r="E24" s="2"/>
      <c r="F24" s="18"/>
      <c r="G24" s="2"/>
      <c r="H24" s="18"/>
      <c r="I24" s="2"/>
      <c r="J24" s="18"/>
      <c r="K24" s="2"/>
      <c r="L24" s="18"/>
      <c r="M24" s="2"/>
      <c r="N24" s="18"/>
    </row>
    <row r="25" spans="1:14" ht="13.5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8" ht="12.75">
      <c r="F28" s="37" t="s">
        <v>80</v>
      </c>
    </row>
    <row r="29" ht="12.75">
      <c r="A29" s="39" t="s">
        <v>133</v>
      </c>
    </row>
    <row r="30" spans="1:6" ht="12.75">
      <c r="A30" s="41" t="s">
        <v>121</v>
      </c>
      <c r="F30" s="42" t="s">
        <v>78</v>
      </c>
    </row>
    <row r="31" ht="12.75">
      <c r="A31" s="39" t="s">
        <v>78</v>
      </c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</sheetData>
  <mergeCells count="1">
    <mergeCell ref="D8:J8"/>
  </mergeCells>
  <printOptions/>
  <pageMargins left="1" right="0.25" top="0.5" bottom="0.2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F42" sqref="F42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ht="15.75">
      <c r="A1" s="11" t="s">
        <v>0</v>
      </c>
    </row>
    <row r="2" ht="15.75">
      <c r="A2" s="11" t="s">
        <v>1</v>
      </c>
    </row>
    <row r="3" ht="15.75">
      <c r="A3" s="11"/>
    </row>
    <row r="4" ht="15.75">
      <c r="A4" s="11" t="s">
        <v>89</v>
      </c>
    </row>
    <row r="5" ht="15.75">
      <c r="A5" s="11" t="s">
        <v>125</v>
      </c>
    </row>
    <row r="6" spans="1:6" ht="15.75">
      <c r="A6" s="11"/>
      <c r="F6" s="13" t="s">
        <v>78</v>
      </c>
    </row>
    <row r="7" spans="4:6" ht="12.75">
      <c r="D7" s="50" t="s">
        <v>129</v>
      </c>
      <c r="F7" s="50" t="s">
        <v>130</v>
      </c>
    </row>
    <row r="8" spans="3:6" ht="12.75">
      <c r="C8" s="21" t="s">
        <v>113</v>
      </c>
      <c r="D8" s="13" t="s">
        <v>4</v>
      </c>
      <c r="F8" s="13" t="s">
        <v>4</v>
      </c>
    </row>
    <row r="9" ht="15.75">
      <c r="A9" s="11" t="s">
        <v>50</v>
      </c>
    </row>
    <row r="10" spans="1:6" ht="12.75">
      <c r="A10" t="s">
        <v>115</v>
      </c>
      <c r="D10" s="25">
        <f>Income!E36</f>
        <v>10627</v>
      </c>
      <c r="F10" s="4">
        <f>Income!F36</f>
        <v>15805</v>
      </c>
    </row>
    <row r="11" ht="12.75">
      <c r="F11" s="4"/>
    </row>
    <row r="12" spans="1:6" ht="12.75">
      <c r="A12" t="s">
        <v>91</v>
      </c>
      <c r="D12" s="26">
        <v>-10733</v>
      </c>
      <c r="F12" s="4">
        <v>-12622</v>
      </c>
    </row>
    <row r="13" spans="1:6" ht="12.75">
      <c r="A13" t="s">
        <v>92</v>
      </c>
      <c r="D13" s="31">
        <v>6968</v>
      </c>
      <c r="F13" s="7">
        <f>-4118-96</f>
        <v>-4214</v>
      </c>
    </row>
    <row r="14" spans="1:6" ht="15" customHeight="1">
      <c r="A14" t="s">
        <v>137</v>
      </c>
      <c r="D14" s="26">
        <f>SUM(D10:D13)</f>
        <v>6862</v>
      </c>
      <c r="F14" s="26">
        <f>SUM(F10:F13)</f>
        <v>-1031</v>
      </c>
    </row>
    <row r="15" ht="12.75">
      <c r="F15" s="4"/>
    </row>
    <row r="16" spans="1:6" ht="12.75">
      <c r="A16" t="s">
        <v>51</v>
      </c>
      <c r="F16" s="4"/>
    </row>
    <row r="17" spans="1:6" ht="12.75">
      <c r="A17" t="s">
        <v>52</v>
      </c>
      <c r="D17" s="25">
        <v>3445</v>
      </c>
      <c r="F17" s="4">
        <v>21909</v>
      </c>
    </row>
    <row r="18" spans="1:6" ht="12.75">
      <c r="A18" t="s">
        <v>53</v>
      </c>
      <c r="D18" s="31">
        <v>-7412</v>
      </c>
      <c r="F18" s="7">
        <v>-22442</v>
      </c>
    </row>
    <row r="19" spans="1:6" ht="15" customHeight="1">
      <c r="A19" t="s">
        <v>102</v>
      </c>
      <c r="D19" s="26">
        <f>SUM(D14:D18)</f>
        <v>2895</v>
      </c>
      <c r="F19" s="26">
        <f>SUM(F14:F18)</f>
        <v>-1564</v>
      </c>
    </row>
    <row r="20" spans="4:6" ht="12.75">
      <c r="D20" s="26"/>
      <c r="F20" s="4"/>
    </row>
    <row r="21" spans="1:6" ht="12.75">
      <c r="A21" t="s">
        <v>54</v>
      </c>
      <c r="D21" s="26">
        <v>-2624</v>
      </c>
      <c r="F21" s="4">
        <v>-2087</v>
      </c>
    </row>
    <row r="22" spans="1:6" ht="12.75" hidden="1">
      <c r="A22" t="s">
        <v>55</v>
      </c>
      <c r="D22" s="26">
        <v>0</v>
      </c>
      <c r="F22" s="26">
        <v>0</v>
      </c>
    </row>
    <row r="23" spans="1:6" ht="12.75" hidden="1">
      <c r="A23" t="s">
        <v>56</v>
      </c>
      <c r="D23" s="26">
        <v>0</v>
      </c>
      <c r="F23" s="26">
        <v>0</v>
      </c>
    </row>
    <row r="24" spans="1:6" ht="15" customHeight="1">
      <c r="A24" s="32" t="s">
        <v>57</v>
      </c>
      <c r="B24" s="2"/>
      <c r="C24" s="2"/>
      <c r="D24" s="27">
        <f>SUM(D19:D23)</f>
        <v>271</v>
      </c>
      <c r="F24" s="27">
        <f>SUM(F19:F23)</f>
        <v>-3651</v>
      </c>
    </row>
    <row r="25" ht="12.75">
      <c r="F25" s="4"/>
    </row>
    <row r="26" spans="1:6" ht="15.75">
      <c r="A26" s="11" t="s">
        <v>58</v>
      </c>
      <c r="F26" s="4"/>
    </row>
    <row r="27" spans="1:6" ht="12.75">
      <c r="A27" t="s">
        <v>59</v>
      </c>
      <c r="D27" s="26">
        <v>1417</v>
      </c>
      <c r="F27" s="4">
        <v>2796</v>
      </c>
    </row>
    <row r="28" spans="1:6" ht="12.75">
      <c r="A28" t="s">
        <v>136</v>
      </c>
      <c r="D28" s="26">
        <v>-63</v>
      </c>
      <c r="F28" s="26">
        <v>0</v>
      </c>
    </row>
    <row r="29" spans="1:6" ht="12.75">
      <c r="A29" t="s">
        <v>60</v>
      </c>
      <c r="D29" s="26">
        <v>69</v>
      </c>
      <c r="E29" t="s">
        <v>78</v>
      </c>
      <c r="F29" s="4">
        <v>101</v>
      </c>
    </row>
    <row r="30" spans="1:6" ht="12.75">
      <c r="A30" t="s">
        <v>116</v>
      </c>
      <c r="D30" s="26">
        <v>-66</v>
      </c>
      <c r="F30" s="4">
        <v>-15</v>
      </c>
    </row>
    <row r="31" spans="1:6" ht="12.75" hidden="1">
      <c r="A31" t="s">
        <v>61</v>
      </c>
      <c r="D31" s="26">
        <v>0</v>
      </c>
      <c r="F31" s="26">
        <v>0</v>
      </c>
    </row>
    <row r="32" spans="1:6" ht="12.75" hidden="1">
      <c r="A32" t="s">
        <v>24</v>
      </c>
      <c r="D32" s="26">
        <v>0</v>
      </c>
      <c r="F32" s="26">
        <v>0</v>
      </c>
    </row>
    <row r="33" spans="1:6" ht="12.75">
      <c r="A33" t="s">
        <v>62</v>
      </c>
      <c r="D33" s="26">
        <v>0</v>
      </c>
      <c r="F33" s="4">
        <v>10000</v>
      </c>
    </row>
    <row r="34" spans="1:6" ht="12.75">
      <c r="A34" t="s">
        <v>63</v>
      </c>
      <c r="D34" s="26">
        <v>0</v>
      </c>
      <c r="F34" s="4">
        <v>5581</v>
      </c>
    </row>
    <row r="35" spans="1:6" ht="15" customHeight="1">
      <c r="A35" s="32" t="s">
        <v>64</v>
      </c>
      <c r="B35" s="2"/>
      <c r="C35" s="2"/>
      <c r="D35" s="27">
        <f>SUM(D27:D34)</f>
        <v>1357</v>
      </c>
      <c r="F35" s="27">
        <f>SUM(F27:F34)</f>
        <v>18463</v>
      </c>
    </row>
    <row r="36" ht="12.75">
      <c r="F36" s="4"/>
    </row>
    <row r="37" spans="1:6" ht="15.75">
      <c r="A37" s="11" t="s">
        <v>65</v>
      </c>
      <c r="F37" s="4"/>
    </row>
    <row r="38" spans="1:6" ht="12.75">
      <c r="A38" t="s">
        <v>66</v>
      </c>
      <c r="D38" s="26">
        <v>-7037</v>
      </c>
      <c r="F38" s="4">
        <v>-5887</v>
      </c>
    </row>
    <row r="39" spans="1:6" ht="12.75">
      <c r="A39" t="s">
        <v>68</v>
      </c>
      <c r="D39" s="26">
        <v>-1897</v>
      </c>
      <c r="F39" s="4">
        <v>-1418</v>
      </c>
    </row>
    <row r="40" spans="1:6" ht="12.75">
      <c r="A40" t="s">
        <v>67</v>
      </c>
      <c r="D40" s="4">
        <v>599</v>
      </c>
      <c r="F40" s="26">
        <v>0</v>
      </c>
    </row>
    <row r="41" spans="1:6" ht="12.75">
      <c r="A41" t="s">
        <v>69</v>
      </c>
      <c r="D41">
        <v>0</v>
      </c>
      <c r="F41" s="26">
        <v>982</v>
      </c>
    </row>
    <row r="42" spans="1:6" ht="15" customHeight="1">
      <c r="A42" s="32" t="s">
        <v>70</v>
      </c>
      <c r="B42" s="2"/>
      <c r="C42" s="2"/>
      <c r="D42" s="53">
        <f>SUM(D38:D41)</f>
        <v>-8335</v>
      </c>
      <c r="F42" s="53">
        <f>SUM(F38:F41)</f>
        <v>-6323</v>
      </c>
    </row>
    <row r="43" ht="12.75">
      <c r="F43" s="4"/>
    </row>
    <row r="44" spans="1:6" ht="12.75">
      <c r="A44" t="s">
        <v>95</v>
      </c>
      <c r="D44" s="26">
        <f>+D24+D35+D42</f>
        <v>-6707</v>
      </c>
      <c r="F44" s="26">
        <f>+F24+F35+F42</f>
        <v>8489</v>
      </c>
    </row>
    <row r="45" ht="12.75">
      <c r="F45" s="4"/>
    </row>
    <row r="46" spans="1:6" ht="12.75">
      <c r="A46" t="s">
        <v>71</v>
      </c>
      <c r="D46" s="26">
        <v>-62541</v>
      </c>
      <c r="F46" s="4">
        <v>-70390</v>
      </c>
    </row>
    <row r="47" spans="1:6" ht="15" customHeight="1" thickBot="1">
      <c r="A47" s="2" t="s">
        <v>131</v>
      </c>
      <c r="B47" s="2"/>
      <c r="C47" s="2"/>
      <c r="D47" s="30">
        <f>SUM(D44:D46)</f>
        <v>-69248</v>
      </c>
      <c r="F47" s="30">
        <f>SUM(F44:F46)</f>
        <v>-61901</v>
      </c>
    </row>
    <row r="48" ht="13.5" thickTop="1">
      <c r="F48" s="4"/>
    </row>
    <row r="49" spans="1:6" ht="12.75">
      <c r="A49" t="s">
        <v>72</v>
      </c>
      <c r="F49" s="4"/>
    </row>
    <row r="50" spans="4:6" ht="12.75">
      <c r="D50" s="28" t="s">
        <v>73</v>
      </c>
      <c r="F50" s="28" t="s">
        <v>73</v>
      </c>
    </row>
    <row r="51" spans="4:6" ht="12.75">
      <c r="D51" s="29" t="s">
        <v>129</v>
      </c>
      <c r="F51" s="29" t="s">
        <v>130</v>
      </c>
    </row>
    <row r="52" spans="1:6" ht="15" customHeight="1">
      <c r="A52" t="s">
        <v>74</v>
      </c>
      <c r="D52" s="26">
        <v>17067</v>
      </c>
      <c r="F52" s="4">
        <v>20402</v>
      </c>
    </row>
    <row r="53" spans="1:6" ht="12.75">
      <c r="A53" t="s">
        <v>75</v>
      </c>
      <c r="D53" s="26">
        <v>7562</v>
      </c>
      <c r="F53" s="4">
        <v>5385</v>
      </c>
    </row>
    <row r="54" spans="1:6" ht="12.75">
      <c r="A54" t="s">
        <v>76</v>
      </c>
      <c r="D54" s="26">
        <v>5029</v>
      </c>
      <c r="F54" s="4">
        <v>4459</v>
      </c>
    </row>
    <row r="55" spans="1:6" ht="12.75">
      <c r="A55" t="s">
        <v>103</v>
      </c>
      <c r="D55" s="26">
        <v>112</v>
      </c>
      <c r="F55" s="4">
        <v>64</v>
      </c>
    </row>
    <row r="56" spans="1:6" ht="12.75">
      <c r="A56" t="s">
        <v>77</v>
      </c>
      <c r="D56" s="26">
        <v>-99018</v>
      </c>
      <c r="F56" s="4">
        <v>-92211</v>
      </c>
    </row>
    <row r="57" spans="4:7" ht="15" customHeight="1" thickBot="1">
      <c r="D57" s="30">
        <f>SUM(D52:D56)</f>
        <v>-69248</v>
      </c>
      <c r="F57" s="30">
        <f>SUM(F52:F56)</f>
        <v>-61901</v>
      </c>
      <c r="G57" s="26">
        <f>F47-F57</f>
        <v>0</v>
      </c>
    </row>
    <row r="58" spans="4:6" ht="13.5" thickTop="1">
      <c r="D58" s="38"/>
      <c r="F58" s="38"/>
    </row>
    <row r="60" spans="1:3" ht="12.75">
      <c r="A60" s="39" t="s">
        <v>78</v>
      </c>
      <c r="B60" s="35" t="s">
        <v>83</v>
      </c>
      <c r="C60" s="35"/>
    </row>
    <row r="61" ht="12.75">
      <c r="A61" s="39" t="s">
        <v>133</v>
      </c>
    </row>
    <row r="62" ht="12.75">
      <c r="A62" s="41" t="s">
        <v>121</v>
      </c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Nancy Lim</cp:lastModifiedBy>
  <cp:lastPrinted>2005-05-25T11:51:37Z</cp:lastPrinted>
  <dcterms:created xsi:type="dcterms:W3CDTF">2003-08-15T04:16:24Z</dcterms:created>
  <dcterms:modified xsi:type="dcterms:W3CDTF">2005-02-24T06:14:43Z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